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17-vp-d20\Share2\Наталья\Отчет Исполнения бюджета (квартальный)\отчет на 31.12.2024\"/>
    </mc:Choice>
  </mc:AlternateContent>
  <xr:revisionPtr revIDLastSave="0" documentId="13_ncr:1_{DF4F5BEF-10FC-4767-A13C-EFBC70BD0269}" xr6:coauthVersionLast="45" xr6:coauthVersionMax="45" xr10:uidLastSave="{00000000-0000-0000-0000-000000000000}"/>
  <bookViews>
    <workbookView xWindow="6825" yWindow="765" windowWidth="19995" windowHeight="14715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2" l="1"/>
  <c r="D47" i="2"/>
  <c r="C47" i="2"/>
  <c r="E46" i="2"/>
  <c r="E45" i="2"/>
  <c r="E44" i="2"/>
  <c r="E43" i="2"/>
  <c r="E42" i="2"/>
  <c r="E41" i="2"/>
  <c r="E40" i="2"/>
  <c r="E39" i="2"/>
  <c r="D37" i="2"/>
  <c r="C37" i="2"/>
  <c r="E34" i="2"/>
  <c r="E31" i="2"/>
  <c r="E30" i="2"/>
  <c r="E29" i="2"/>
  <c r="E28" i="2"/>
  <c r="E27" i="2"/>
  <c r="E25" i="2"/>
  <c r="D23" i="2"/>
  <c r="C23" i="2"/>
  <c r="E22" i="2"/>
  <c r="E21" i="2"/>
  <c r="E20" i="2"/>
  <c r="E19" i="2"/>
  <c r="E17" i="2"/>
  <c r="E16" i="2"/>
  <c r="E15" i="2"/>
  <c r="E14" i="2"/>
  <c r="E13" i="2"/>
  <c r="E12" i="2"/>
  <c r="E11" i="2"/>
  <c r="E10" i="2"/>
  <c r="D8" i="2"/>
  <c r="C8" i="2"/>
  <c r="C6" i="2" s="1"/>
  <c r="E47" i="2" l="1"/>
  <c r="E37" i="2"/>
  <c r="E23" i="2"/>
  <c r="C50" i="2"/>
  <c r="E8" i="2"/>
  <c r="D6" i="2"/>
  <c r="E6" i="2" s="1"/>
  <c r="D50" i="2"/>
  <c r="D45" i="1"/>
  <c r="C9" i="1"/>
  <c r="B9" i="1"/>
  <c r="D47" i="1"/>
  <c r="C38" i="1"/>
  <c r="B38" i="1"/>
  <c r="D21" i="1"/>
  <c r="D11" i="1"/>
  <c r="E50" i="2" l="1"/>
  <c r="D38" i="1"/>
  <c r="C48" i="1"/>
  <c r="C24" i="1"/>
  <c r="C7" i="1" s="1"/>
  <c r="B24" i="1"/>
  <c r="B7" i="1" s="1"/>
  <c r="D18" i="1"/>
  <c r="C51" i="1" l="1"/>
  <c r="B48" i="1"/>
  <c r="B51" i="1" s="1"/>
  <c r="D42" i="1" l="1"/>
  <c r="D26" i="1"/>
  <c r="D20" i="1"/>
  <c r="D37" i="1" l="1"/>
  <c r="D43" i="1" l="1"/>
  <c r="D17" i="1" l="1"/>
  <c r="D35" i="1" l="1"/>
  <c r="D24" i="1" l="1"/>
  <c r="D9" i="1" l="1"/>
  <c r="D50" i="1" l="1"/>
  <c r="D46" i="1"/>
  <c r="D44" i="1"/>
  <c r="D41" i="1"/>
  <c r="D40" i="1"/>
  <c r="D32" i="1"/>
  <c r="D31" i="1"/>
  <c r="D30" i="1"/>
  <c r="D29" i="1"/>
  <c r="D28" i="1"/>
  <c r="D23" i="1"/>
  <c r="D7" i="1" l="1"/>
  <c r="D48" i="1"/>
  <c r="D51" i="1" l="1"/>
  <c r="D22" i="1" l="1"/>
  <c r="D16" i="1" l="1"/>
  <c r="D15" i="1" l="1"/>
  <c r="D13" i="1"/>
  <c r="D14" i="1"/>
  <c r="D12" i="1"/>
</calcChain>
</file>

<file path=xl/sharedStrings.xml><?xml version="1.0" encoding="utf-8"?>
<sst xmlns="http://schemas.openxmlformats.org/spreadsheetml/2006/main" count="110" uniqueCount="57">
  <si>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</si>
  <si>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</si>
  <si>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</si>
  <si>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</si>
  <si>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</si>
  <si>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</si>
  <si>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</si>
  <si>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</si>
  <si>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</si>
  <si>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</si>
  <si>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</si>
  <si>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</si>
  <si>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</si>
  <si>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</si>
  <si>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</si>
  <si>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</si>
  <si>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</si>
  <si>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</si>
  <si>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</si>
  <si>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</si>
  <si>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</si>
  <si>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</si>
  <si>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</si>
  <si>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</si>
  <si>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</si>
  <si>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</si>
  <si>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</si>
  <si>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</si>
  <si>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</si>
  <si>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Комплекс процессных мероприятий "Проведение работ по описанию местоположения границ муниципальных образований"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</si>
  <si>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</si>
  <si>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Министерство Смоленской области по внутренней политике</t>
  </si>
  <si>
    <t>1.6.Возмещение затрат редакциям областных средств массовой информации, связанных с изданием областных периодических печатных изданий</t>
  </si>
  <si>
    <t>Ведомственный проект "Поддержка инициативных проектов граждан"</t>
  </si>
  <si>
    <t>2.1. Субсидии на поддержку инициативных проектов</t>
  </si>
  <si>
    <t>2.2.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</si>
  <si>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2.3.Иная дотация победителям регионального этапа Всероссийского конкурса «Лучшая муниципальная практика»</t>
  </si>
  <si>
    <t>2.5.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</si>
  <si>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2.6.Обеспечение реализации государственных функций</t>
  </si>
  <si>
    <t>1.8. Возмещение затрат автономным некоммерческим организациям, связанных с изданием периодических печатных изданий</t>
  </si>
  <si>
    <t>1.9.Обеспечение финансирования  социально ориентированных некоммерческих организаций</t>
  </si>
  <si>
    <t>1.10. Организация и проведение мероприятий для социально ориентированных некоммерческих организаций</t>
  </si>
  <si>
    <t xml:space="preserve">1.11. Обеспечение деятельности областных государственных  учреждений
</t>
  </si>
  <si>
    <t>1.12.Организационное,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</si>
  <si>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</si>
  <si>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2.7. Субсидия некоммерческой организации Ассоциация «Совет муниципальных образований Смоленской области» на финансовое обеспечение затрат, связанных с организацией и проведением мероприятий направленных на наполнение ЕГРН необходимыми сведениями</t>
  </si>
  <si>
    <t>2.8. Обеспечение деятельности государственных органов</t>
  </si>
  <si>
    <t>2.9.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</si>
  <si>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 xml:space="preserve">3.3.Проведение областных смотров-конкурсов, фестивалей, семинаров, а также других аналогичных мероприятий
</t>
  </si>
  <si>
    <t xml:space="preserve">3.4. Реализация мероприятий, направленных на содействие развитию казачьего движения в Смоленской области
</t>
  </si>
  <si>
    <t xml:space="preserve"> 6. Расходы на проведение областных смотров-конкурсов, фестивалей, семинаров, а также другие аналогичные мероприятия</t>
  </si>
  <si>
    <t>7. Проведение социологических исследований в рамках мониторинга наркоситуации в Смоленской области</t>
  </si>
  <si>
    <t>8. Поощрение за достижение показателей деятельности органов исполнительной власти</t>
  </si>
  <si>
    <t>Исполнение бюджета за  2024 года</t>
  </si>
  <si>
    <t>3.3.Проведение областных смотров-конкурсов, фестивалей, семинаров, а также других аналогичных мероприятий</t>
  </si>
  <si>
    <t>3.4. Реализация мероприятий, направленных на содействие развитию казачьего движения в Смоленской области</t>
  </si>
  <si>
    <t>1.1. Субвенции на осуществление полномочий по первичному воинскому учету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</si>
</sst>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" fontId="10" fillId="0" borderId="12">
      <alignment horizontal="center" vertical="top" wrapText="1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wrapText="1"/>
    </xf>
  </cellXfs>
  <cellStyles count="3">
    <cellStyle name="xl33" xfId="2" xr:uid="{E51CAF09-C534-424F-B396-9C4FC6F60113}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3"/>
  <sheetViews>
    <sheetView tabSelected="1" topLeftCell="A43" zoomScaleNormal="100" zoomScaleSheetLayoutView="100" workbookViewId="0">
      <selection activeCell="B54" sqref="B54"/>
    </sheetView>
  </sheetViews>
  <sheetFormatPr defaultColWidth="9.140625" defaultRowHeight="15.75" x14ac:dyDescent="0.25"/>
  <cols>
    <col min="1" max="1" width="50.140625" style="2" customWidth="1"/>
    <col min="2" max="2" width="14.28515625" style="1" customWidth="1"/>
    <col min="3" max="4" width="13.85546875" style="1" customWidth="1"/>
    <col min="5" max="5" width="12.85546875" style="1" customWidth="1"/>
    <col min="6" max="6" width="10.7109375" style="1" bestFit="1" customWidth="1"/>
    <col min="7" max="16384" width="9.140625" style="1"/>
  </cols>
  <sheetData>
    <row r="1" spans="1:29" ht="18.75" x14ac:dyDescent="0.3">
      <c r="A1" s="59" t="s">
        <v>53</v>
      </c>
      <c r="B1" s="60"/>
      <c r="C1" s="60"/>
      <c r="D1" s="6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76" t="s">
        <v>31</v>
      </c>
      <c r="B2" s="77"/>
      <c r="C2" s="77"/>
      <c r="D2" s="7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3"/>
      <c r="B4" s="6"/>
      <c r="C4" s="6"/>
      <c r="D4" s="14" t="s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5" t="s">
        <v>0</v>
      </c>
      <c r="B5" s="16" t="s">
        <v>1</v>
      </c>
      <c r="C5" s="16" t="s">
        <v>2</v>
      </c>
      <c r="D5" s="16" t="s">
        <v>3</v>
      </c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5" customFormat="1" ht="12" customHeight="1" x14ac:dyDescent="0.2">
      <c r="A6" s="19">
        <v>1</v>
      </c>
      <c r="B6" s="20" t="s">
        <v>6</v>
      </c>
      <c r="C6" s="20" t="s">
        <v>7</v>
      </c>
      <c r="D6" s="20" t="s">
        <v>8</v>
      </c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s="3" customFormat="1" ht="31.5" x14ac:dyDescent="0.25">
      <c r="A7" s="23" t="s">
        <v>4</v>
      </c>
      <c r="B7" s="24">
        <f>B9+B24+B38+B44+B46+B47+B45</f>
        <v>401975.3</v>
      </c>
      <c r="C7" s="24">
        <f>C9+C24+C38+C44+C46+C47+C45</f>
        <v>398264.66</v>
      </c>
      <c r="D7" s="28">
        <f>C7*100/B7</f>
        <v>99.076898505952983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x14ac:dyDescent="0.25">
      <c r="A8" s="26" t="s">
        <v>5</v>
      </c>
      <c r="B8" s="44"/>
      <c r="C8" s="44"/>
      <c r="D8" s="4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7" t="s">
        <v>13</v>
      </c>
      <c r="B9" s="46">
        <f>B11+B12+B13+B14+B15+B16+B17+B18+B20+B21+B22+B23</f>
        <v>261148</v>
      </c>
      <c r="C9" s="46">
        <f>C11+C12+C13+C14+C15+C16+C17+C18+C20+C21+C22+C23</f>
        <v>261096.41</v>
      </c>
      <c r="D9" s="46">
        <f>C9*100/B9</f>
        <v>99.98024491859023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48" customHeight="1" x14ac:dyDescent="0.25">
      <c r="A10" s="80" t="s">
        <v>20</v>
      </c>
      <c r="B10" s="81"/>
      <c r="C10" s="81"/>
      <c r="D10" s="8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0" t="s">
        <v>21</v>
      </c>
      <c r="B11" s="29">
        <v>41766.400000000001</v>
      </c>
      <c r="C11" s="29">
        <v>41764.32</v>
      </c>
      <c r="D11" s="29">
        <f>C11/B11*100</f>
        <v>99.995019920318711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22</v>
      </c>
      <c r="B12" s="8">
        <v>281.25</v>
      </c>
      <c r="C12" s="8">
        <v>281.25</v>
      </c>
      <c r="D12" s="29">
        <f t="shared" ref="D12:D13" si="0">C12*100/B12</f>
        <v>100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39" t="s">
        <v>16</v>
      </c>
      <c r="B13" s="38">
        <v>532</v>
      </c>
      <c r="C13" s="38">
        <v>532</v>
      </c>
      <c r="D13" s="38">
        <f t="shared" si="0"/>
        <v>100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36" t="s">
        <v>23</v>
      </c>
      <c r="B14" s="29">
        <v>59</v>
      </c>
      <c r="C14" s="29">
        <v>59</v>
      </c>
      <c r="D14" s="29">
        <f>C14*100/B14</f>
        <v>100</v>
      </c>
      <c r="E14" s="5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24</v>
      </c>
      <c r="B15" s="8">
        <v>25</v>
      </c>
      <c r="C15" s="8">
        <v>25</v>
      </c>
      <c r="D15" s="29">
        <f t="shared" ref="D15:D23" si="1">C15*100/B15</f>
        <v>100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3" x14ac:dyDescent="0.25">
      <c r="A16" s="7" t="s">
        <v>32</v>
      </c>
      <c r="B16" s="8">
        <v>22323.16</v>
      </c>
      <c r="C16" s="8">
        <v>22323.16</v>
      </c>
      <c r="D16" s="29">
        <f t="shared" si="1"/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30</v>
      </c>
      <c r="B17" s="49">
        <v>117436.7</v>
      </c>
      <c r="C17" s="49">
        <v>117436.7</v>
      </c>
      <c r="D17" s="49">
        <f t="shared" si="1"/>
        <v>100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7.25" x14ac:dyDescent="0.25">
      <c r="A18" s="7" t="s">
        <v>39</v>
      </c>
      <c r="B18" s="49">
        <v>49021.49</v>
      </c>
      <c r="C18" s="49">
        <v>49021.49</v>
      </c>
      <c r="D18" s="49">
        <f t="shared" si="1"/>
        <v>100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80.25" customHeight="1" x14ac:dyDescent="0.25">
      <c r="A19" s="85" t="s">
        <v>25</v>
      </c>
      <c r="B19" s="86"/>
      <c r="C19" s="86"/>
      <c r="D19" s="8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1.5" x14ac:dyDescent="0.25">
      <c r="A20" s="26" t="s">
        <v>40</v>
      </c>
      <c r="B20" s="8">
        <v>24000</v>
      </c>
      <c r="C20" s="8">
        <v>24000</v>
      </c>
      <c r="D20" s="8">
        <f>C20*100/B20</f>
        <v>100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47.25" x14ac:dyDescent="0.25">
      <c r="A21" s="43" t="s">
        <v>41</v>
      </c>
      <c r="B21" s="29">
        <v>257</v>
      </c>
      <c r="C21" s="29">
        <v>217</v>
      </c>
      <c r="D21" s="29">
        <f>C21/B21*100</f>
        <v>84.435797665369648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85.5" customHeight="1" x14ac:dyDescent="0.25">
      <c r="A22" s="35" t="s">
        <v>42</v>
      </c>
      <c r="B22" s="30">
        <v>3871</v>
      </c>
      <c r="C22" s="30">
        <v>3867.85</v>
      </c>
      <c r="D22" s="31">
        <f t="shared" si="1"/>
        <v>99.918625678119355</v>
      </c>
      <c r="E22" s="73"/>
      <c r="F22" s="7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0.5" customHeight="1" x14ac:dyDescent="0.25">
      <c r="A23" s="7" t="s">
        <v>43</v>
      </c>
      <c r="B23" s="8">
        <v>1575</v>
      </c>
      <c r="C23" s="8">
        <v>1568.64</v>
      </c>
      <c r="D23" s="8">
        <f t="shared" si="1"/>
        <v>99.596190476190472</v>
      </c>
      <c r="E23" s="75"/>
      <c r="F23" s="7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47.25" x14ac:dyDescent="0.25">
      <c r="A24" s="23" t="s">
        <v>14</v>
      </c>
      <c r="B24" s="47">
        <f>B28+B29+B30+B31+B32+B35+B37+B26+B33</f>
        <v>122116.88</v>
      </c>
      <c r="C24" s="47">
        <f>C28+C29+C30+C31+C32+C35+C37+C26+C33</f>
        <v>118922.32999999999</v>
      </c>
      <c r="D24" s="47">
        <f>C24*100/B24</f>
        <v>97.38402258557538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31.5" customHeight="1" x14ac:dyDescent="0.25">
      <c r="A25" s="80" t="s">
        <v>33</v>
      </c>
      <c r="B25" s="81"/>
      <c r="C25" s="81"/>
      <c r="D25" s="8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1.5" x14ac:dyDescent="0.25">
      <c r="A26" s="7" t="s">
        <v>34</v>
      </c>
      <c r="B26" s="48">
        <v>20000</v>
      </c>
      <c r="C26" s="48">
        <v>19026.560000000001</v>
      </c>
      <c r="D26" s="48">
        <f>C26*100/B26</f>
        <v>95.132800000000017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39.75" customHeight="1" x14ac:dyDescent="0.25">
      <c r="A27" s="80" t="s">
        <v>18</v>
      </c>
      <c r="B27" s="81"/>
      <c r="C27" s="81"/>
      <c r="D27" s="8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86.25" customHeight="1" x14ac:dyDescent="0.25">
      <c r="A28" s="37" t="s">
        <v>35</v>
      </c>
      <c r="B28" s="29">
        <v>1220</v>
      </c>
      <c r="C28" s="29">
        <v>1220</v>
      </c>
      <c r="D28" s="29">
        <f>C28*100/B28</f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63.75" customHeight="1" x14ac:dyDescent="0.25">
      <c r="A29" s="36" t="s">
        <v>36</v>
      </c>
      <c r="B29" s="29">
        <v>300</v>
      </c>
      <c r="C29" s="29">
        <v>300</v>
      </c>
      <c r="D29" s="29">
        <f>C29*100/B29</f>
        <v>100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11" customHeight="1" x14ac:dyDescent="0.25">
      <c r="A30" s="36" t="s">
        <v>44</v>
      </c>
      <c r="B30" s="29">
        <v>12000</v>
      </c>
      <c r="C30" s="29">
        <v>12000</v>
      </c>
      <c r="D30" s="29">
        <f>C30*100/B30</f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 x14ac:dyDescent="0.25">
      <c r="A31" s="51" t="s">
        <v>37</v>
      </c>
      <c r="B31" s="8">
        <v>20.239999999999998</v>
      </c>
      <c r="C31" s="8">
        <v>20.239999999999998</v>
      </c>
      <c r="D31" s="8">
        <f t="shared" ref="D31:D32" si="2">C31*100/B31</f>
        <v>100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 x14ac:dyDescent="0.25">
      <c r="A32" s="51" t="s">
        <v>38</v>
      </c>
      <c r="B32" s="8">
        <v>620</v>
      </c>
      <c r="C32" s="32">
        <v>605.91</v>
      </c>
      <c r="D32" s="8">
        <f t="shared" si="2"/>
        <v>97.727419354838716</v>
      </c>
      <c r="F32" s="11"/>
    </row>
    <row r="33" spans="1:29" s="6" customFormat="1" ht="92.25" customHeight="1" x14ac:dyDescent="0.25">
      <c r="A33" s="51" t="s">
        <v>45</v>
      </c>
      <c r="B33" s="8">
        <v>1600</v>
      </c>
      <c r="C33" s="32">
        <v>0</v>
      </c>
      <c r="D33" s="8">
        <v>0</v>
      </c>
      <c r="F33" s="11"/>
    </row>
    <row r="34" spans="1:29" s="6" customFormat="1" ht="37.5" customHeight="1" x14ac:dyDescent="0.25">
      <c r="A34" s="81" t="s">
        <v>19</v>
      </c>
      <c r="B34" s="83"/>
      <c r="C34" s="83"/>
      <c r="D34" s="84"/>
      <c r="F34" s="11"/>
    </row>
    <row r="35" spans="1:29" s="6" customFormat="1" ht="38.25" customHeight="1" x14ac:dyDescent="0.25">
      <c r="A35" s="50" t="s">
        <v>46</v>
      </c>
      <c r="B35" s="42">
        <v>86356.64</v>
      </c>
      <c r="C35" s="42">
        <v>85749.62</v>
      </c>
      <c r="D35" s="41">
        <f>C35*100/B35</f>
        <v>99.297077792744133</v>
      </c>
      <c r="F35" s="11"/>
    </row>
    <row r="36" spans="1:29" s="6" customFormat="1" ht="37.5" customHeight="1" x14ac:dyDescent="0.25">
      <c r="A36" s="81" t="s">
        <v>29</v>
      </c>
      <c r="B36" s="81"/>
      <c r="C36" s="81"/>
      <c r="D36" s="82"/>
      <c r="F36" s="11"/>
    </row>
    <row r="37" spans="1:29" s="6" customFormat="1" ht="63" x14ac:dyDescent="0.25">
      <c r="A37" s="50" t="s">
        <v>47</v>
      </c>
      <c r="B37" s="42">
        <v>0</v>
      </c>
      <c r="C37" s="42">
        <v>0</v>
      </c>
      <c r="D37" s="41" t="e">
        <f>C37*100/B37</f>
        <v>#DIV/0!</v>
      </c>
      <c r="F37" s="11"/>
    </row>
    <row r="38" spans="1:29" s="6" customFormat="1" ht="87" customHeight="1" x14ac:dyDescent="0.25">
      <c r="A38" s="52" t="s">
        <v>15</v>
      </c>
      <c r="B38" s="48">
        <f>B40+B41+B42+B43</f>
        <v>2069.4</v>
      </c>
      <c r="C38" s="48">
        <f>C40+C41+C42+C43</f>
        <v>1604.9</v>
      </c>
      <c r="D38" s="48">
        <f>C38/B38*100</f>
        <v>77.553880351792799</v>
      </c>
    </row>
    <row r="39" spans="1:29" s="6" customFormat="1" ht="46.5" customHeight="1" x14ac:dyDescent="0.25">
      <c r="A39" s="88" t="s">
        <v>26</v>
      </c>
      <c r="B39" s="88"/>
      <c r="C39" s="88"/>
      <c r="D39" s="89"/>
    </row>
    <row r="40" spans="1:29" s="6" customFormat="1" ht="77.25" customHeight="1" x14ac:dyDescent="0.25">
      <c r="A40" s="53" t="s">
        <v>27</v>
      </c>
      <c r="B40" s="12">
        <v>90</v>
      </c>
      <c r="C40" s="8">
        <v>44.9</v>
      </c>
      <c r="D40" s="8">
        <f t="shared" ref="D40:D45" si="3">C40*100/B40</f>
        <v>49.888888888888886</v>
      </c>
    </row>
    <row r="41" spans="1:29" s="6" customFormat="1" ht="48.75" customHeight="1" x14ac:dyDescent="0.25">
      <c r="A41" s="51" t="s">
        <v>28</v>
      </c>
      <c r="B41" s="12">
        <v>300</v>
      </c>
      <c r="C41" s="8">
        <v>0</v>
      </c>
      <c r="D41" s="8">
        <f t="shared" si="3"/>
        <v>0</v>
      </c>
    </row>
    <row r="42" spans="1:29" s="6" customFormat="1" ht="50.25" customHeight="1" x14ac:dyDescent="0.25">
      <c r="A42" s="54" t="s">
        <v>48</v>
      </c>
      <c r="B42" s="49">
        <v>1434.4</v>
      </c>
      <c r="C42" s="49">
        <v>1315</v>
      </c>
      <c r="D42" s="8">
        <f>C42*100/B42</f>
        <v>91.675962074735068</v>
      </c>
    </row>
    <row r="43" spans="1:29" s="6" customFormat="1" ht="48.75" customHeight="1" x14ac:dyDescent="0.25">
      <c r="A43" s="54" t="s">
        <v>49</v>
      </c>
      <c r="B43" s="12">
        <v>245</v>
      </c>
      <c r="C43" s="8">
        <v>245</v>
      </c>
      <c r="D43" s="8">
        <f t="shared" ref="D43" si="4">C43*100/B43</f>
        <v>100</v>
      </c>
    </row>
    <row r="44" spans="1:29" s="6" customFormat="1" ht="31.5" x14ac:dyDescent="0.25">
      <c r="A44" s="55" t="s">
        <v>17</v>
      </c>
      <c r="B44" s="9">
        <v>13927.22</v>
      </c>
      <c r="C44" s="10">
        <v>13927.22</v>
      </c>
      <c r="D44" s="10">
        <f t="shared" si="3"/>
        <v>100</v>
      </c>
    </row>
    <row r="45" spans="1:29" s="6" customFormat="1" ht="51" customHeight="1" x14ac:dyDescent="0.25">
      <c r="A45" s="55" t="s">
        <v>50</v>
      </c>
      <c r="B45" s="9">
        <v>297</v>
      </c>
      <c r="C45" s="10">
        <v>297</v>
      </c>
      <c r="D45" s="10">
        <f t="shared" si="3"/>
        <v>100</v>
      </c>
    </row>
    <row r="46" spans="1:29" s="6" customFormat="1" ht="47.25" x14ac:dyDescent="0.25">
      <c r="A46" s="56" t="s">
        <v>51</v>
      </c>
      <c r="B46" s="9">
        <v>81.8</v>
      </c>
      <c r="C46" s="10">
        <v>81.8</v>
      </c>
      <c r="D46" s="10">
        <f>C46*100/B46</f>
        <v>100</v>
      </c>
    </row>
    <row r="47" spans="1:29" s="6" customFormat="1" ht="47.25" x14ac:dyDescent="0.25">
      <c r="A47" s="56" t="s">
        <v>52</v>
      </c>
      <c r="B47" s="9">
        <v>2335</v>
      </c>
      <c r="C47" s="10">
        <v>2335</v>
      </c>
      <c r="D47" s="10">
        <f>C47/B47*100</f>
        <v>100</v>
      </c>
    </row>
    <row r="48" spans="1:29" ht="34.5" customHeight="1" x14ac:dyDescent="0.25">
      <c r="A48" s="55" t="s">
        <v>11</v>
      </c>
      <c r="B48" s="10">
        <f>B50</f>
        <v>27838.5</v>
      </c>
      <c r="C48" s="10">
        <f>C50</f>
        <v>27067</v>
      </c>
      <c r="D48" s="10">
        <f>C48*100/B48</f>
        <v>97.228658153276939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5">
      <c r="A49" s="78" t="s">
        <v>5</v>
      </c>
      <c r="B49" s="78"/>
      <c r="C49" s="78"/>
      <c r="D49" s="7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48.75" customHeight="1" x14ac:dyDescent="0.25">
      <c r="A50" s="51" t="s">
        <v>10</v>
      </c>
      <c r="B50" s="8">
        <v>27838.5</v>
      </c>
      <c r="C50" s="8">
        <v>27067</v>
      </c>
      <c r="D50" s="8">
        <f>C50*100/B50</f>
        <v>97.228658153276939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8.75" x14ac:dyDescent="0.3">
      <c r="A51" s="57" t="s">
        <v>12</v>
      </c>
      <c r="B51" s="33">
        <f>B48+B46+B44+B38+B24+B9+B47+B45</f>
        <v>429813.8</v>
      </c>
      <c r="C51" s="33">
        <f>C48+C46+C44+C38+C24+C9+C47+C45</f>
        <v>425331.66000000003</v>
      </c>
      <c r="D51" s="33">
        <f>C51*100/B51</f>
        <v>98.957190299613458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1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5">
      <c r="A53" s="13"/>
      <c r="B53" s="6"/>
      <c r="C53" s="3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5">
      <c r="A54" s="1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1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1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1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1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1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1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1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1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1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1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5">
      <c r="A66" s="1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5">
      <c r="A67" s="1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</sheetData>
  <mergeCells count="10">
    <mergeCell ref="E22:F23"/>
    <mergeCell ref="A2:D2"/>
    <mergeCell ref="A49:D49"/>
    <mergeCell ref="A27:D27"/>
    <mergeCell ref="A34:D34"/>
    <mergeCell ref="A10:D10"/>
    <mergeCell ref="A19:D19"/>
    <mergeCell ref="A39:D39"/>
    <mergeCell ref="A36:D36"/>
    <mergeCell ref="A25:D25"/>
  </mergeCells>
  <pageMargins left="0.70866141732283472" right="0.51181102362204722" top="0" bottom="0" header="0.23" footer="0.24"/>
  <pageSetup paperSize="9" scale="97" fitToHeight="0" orientation="portrait" r:id="rId1"/>
  <rowBreaks count="2" manualBreakCount="2">
    <brk id="22" max="3" man="1"/>
    <brk id="40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3BC3-8DF1-496F-9D09-D45C5B657FB3}">
  <sheetPr>
    <pageSetUpPr fitToPage="1"/>
  </sheetPr>
  <dimension ref="B1:E51"/>
  <sheetViews>
    <sheetView topLeftCell="A43" workbookViewId="0">
      <selection activeCell="N51" sqref="N51"/>
    </sheetView>
  </sheetViews>
  <sheetFormatPr defaultRowHeight="15" x14ac:dyDescent="0.25"/>
  <cols>
    <col min="1" max="1" width="4.5703125" customWidth="1"/>
    <col min="2" max="2" width="35.7109375" customWidth="1"/>
    <col min="3" max="3" width="18.28515625" customWidth="1"/>
    <col min="4" max="4" width="17" customWidth="1"/>
    <col min="5" max="5" width="13.28515625" customWidth="1"/>
  </cols>
  <sheetData>
    <row r="1" spans="2:5" ht="18.75" x14ac:dyDescent="0.3">
      <c r="B1" s="90" t="s">
        <v>53</v>
      </c>
      <c r="C1" s="90"/>
      <c r="D1" s="90"/>
      <c r="E1" s="90"/>
    </row>
    <row r="2" spans="2:5" ht="18.75" x14ac:dyDescent="0.3">
      <c r="B2" s="90" t="s">
        <v>31</v>
      </c>
      <c r="C2" s="90"/>
      <c r="D2" s="90"/>
      <c r="E2" s="90"/>
    </row>
    <row r="3" spans="2:5" ht="15.75" x14ac:dyDescent="0.25">
      <c r="B3" s="70"/>
      <c r="C3" s="71"/>
      <c r="D3" s="71"/>
      <c r="E3" s="72" t="s">
        <v>9</v>
      </c>
    </row>
    <row r="4" spans="2:5" ht="47.25" x14ac:dyDescent="0.25">
      <c r="B4" s="15" t="s">
        <v>0</v>
      </c>
      <c r="C4" s="16" t="s">
        <v>1</v>
      </c>
      <c r="D4" s="16" t="s">
        <v>2</v>
      </c>
      <c r="E4" s="16" t="s">
        <v>3</v>
      </c>
    </row>
    <row r="5" spans="2:5" x14ac:dyDescent="0.25">
      <c r="B5" s="19">
        <v>1</v>
      </c>
      <c r="C5" s="20" t="s">
        <v>6</v>
      </c>
      <c r="D5" s="20" t="s">
        <v>7</v>
      </c>
      <c r="E5" s="20" t="s">
        <v>8</v>
      </c>
    </row>
    <row r="6" spans="2:5" ht="31.5" x14ac:dyDescent="0.25">
      <c r="B6" s="23" t="s">
        <v>4</v>
      </c>
      <c r="C6" s="24">
        <f>C8+C23+C37+C43+C45+C46+C44</f>
        <v>402036.96</v>
      </c>
      <c r="D6" s="24">
        <f>D8+D23+D37+D43+D45+D46+D44</f>
        <v>398326.56</v>
      </c>
      <c r="E6" s="28">
        <f>D6*100/C6</f>
        <v>99.077099777095114</v>
      </c>
    </row>
    <row r="7" spans="2:5" ht="15.75" x14ac:dyDescent="0.25">
      <c r="B7" s="26" t="s">
        <v>5</v>
      </c>
      <c r="C7" s="44"/>
      <c r="D7" s="44"/>
      <c r="E7" s="45"/>
    </row>
    <row r="8" spans="2:5" ht="94.5" x14ac:dyDescent="0.25">
      <c r="B8" s="27" t="s">
        <v>13</v>
      </c>
      <c r="C8" s="46">
        <f>C10+C11+C12+C13+C14+C15+C16+C17+C19+C20+C21+C22</f>
        <v>261147.76</v>
      </c>
      <c r="D8" s="46">
        <f>D10+D11+D12+D13+D14+D15+D16+D17+D19+D20+D21+D22</f>
        <v>261096.41</v>
      </c>
      <c r="E8" s="46">
        <f>D8*100/C8</f>
        <v>99.980336802429392</v>
      </c>
    </row>
    <row r="9" spans="2:5" ht="48.75" customHeight="1" x14ac:dyDescent="0.25">
      <c r="B9" s="80" t="s">
        <v>20</v>
      </c>
      <c r="C9" s="81"/>
      <c r="D9" s="81"/>
      <c r="E9" s="82"/>
    </row>
    <row r="10" spans="2:5" ht="63" x14ac:dyDescent="0.25">
      <c r="B10" s="40" t="s">
        <v>21</v>
      </c>
      <c r="C10" s="29">
        <v>41766.400000000001</v>
      </c>
      <c r="D10" s="29">
        <v>41764.32</v>
      </c>
      <c r="E10" s="29">
        <f>D10/C10*100</f>
        <v>99.995019920318711</v>
      </c>
    </row>
    <row r="11" spans="2:5" ht="65.25" customHeight="1" x14ac:dyDescent="0.25">
      <c r="B11" s="7" t="s">
        <v>22</v>
      </c>
      <c r="C11" s="8">
        <v>281.25</v>
      </c>
      <c r="D11" s="8">
        <v>281.25</v>
      </c>
      <c r="E11" s="29">
        <f t="shared" ref="E11:E12" si="0">D11*100/C11</f>
        <v>100</v>
      </c>
    </row>
    <row r="12" spans="2:5" ht="31.5" x14ac:dyDescent="0.25">
      <c r="B12" s="39" t="s">
        <v>16</v>
      </c>
      <c r="C12" s="38">
        <v>532</v>
      </c>
      <c r="D12" s="38">
        <v>532</v>
      </c>
      <c r="E12" s="38">
        <f t="shared" si="0"/>
        <v>100</v>
      </c>
    </row>
    <row r="13" spans="2:5" ht="63" x14ac:dyDescent="0.25">
      <c r="B13" s="36" t="s">
        <v>23</v>
      </c>
      <c r="C13" s="29">
        <v>59</v>
      </c>
      <c r="D13" s="29">
        <v>59</v>
      </c>
      <c r="E13" s="29">
        <f>D13*100/C13</f>
        <v>100</v>
      </c>
    </row>
    <row r="14" spans="2:5" ht="63" x14ac:dyDescent="0.25">
      <c r="B14" s="7" t="s">
        <v>24</v>
      </c>
      <c r="C14" s="8">
        <v>25</v>
      </c>
      <c r="D14" s="8">
        <v>25</v>
      </c>
      <c r="E14" s="29">
        <f t="shared" ref="E14:E22" si="1">D14*100/C14</f>
        <v>100</v>
      </c>
    </row>
    <row r="15" spans="2:5" ht="78.75" x14ac:dyDescent="0.25">
      <c r="B15" s="7" t="s">
        <v>32</v>
      </c>
      <c r="C15" s="8">
        <v>22323.16</v>
      </c>
      <c r="D15" s="8">
        <v>22323.16</v>
      </c>
      <c r="E15" s="29">
        <f t="shared" si="1"/>
        <v>100</v>
      </c>
    </row>
    <row r="16" spans="2:5" ht="173.25" x14ac:dyDescent="0.25">
      <c r="B16" s="7" t="s">
        <v>30</v>
      </c>
      <c r="C16" s="49">
        <v>117436.7</v>
      </c>
      <c r="D16" s="49">
        <v>117436.7</v>
      </c>
      <c r="E16" s="49">
        <f t="shared" si="1"/>
        <v>100</v>
      </c>
    </row>
    <row r="17" spans="2:5" ht="78.75" x14ac:dyDescent="0.25">
      <c r="B17" s="7" t="s">
        <v>39</v>
      </c>
      <c r="C17" s="49">
        <v>49021.49</v>
      </c>
      <c r="D17" s="49">
        <v>49021.49</v>
      </c>
      <c r="E17" s="49">
        <f t="shared" si="1"/>
        <v>100</v>
      </c>
    </row>
    <row r="18" spans="2:5" ht="78.75" customHeight="1" x14ac:dyDescent="0.25">
      <c r="B18" s="85" t="s">
        <v>25</v>
      </c>
      <c r="C18" s="86"/>
      <c r="D18" s="86"/>
      <c r="E18" s="87"/>
    </row>
    <row r="19" spans="2:5" ht="47.25" x14ac:dyDescent="0.25">
      <c r="B19" s="26" t="s">
        <v>40</v>
      </c>
      <c r="C19" s="8">
        <v>24000</v>
      </c>
      <c r="D19" s="8">
        <v>24000</v>
      </c>
      <c r="E19" s="8">
        <f>D19*100/C19</f>
        <v>100</v>
      </c>
    </row>
    <row r="20" spans="2:5" ht="63" x14ac:dyDescent="0.25">
      <c r="B20" s="43" t="s">
        <v>41</v>
      </c>
      <c r="C20" s="29">
        <v>257</v>
      </c>
      <c r="D20" s="29">
        <v>217</v>
      </c>
      <c r="E20" s="29">
        <f>D20/C20*100</f>
        <v>84.435797665369648</v>
      </c>
    </row>
    <row r="21" spans="2:5" ht="48.75" customHeight="1" x14ac:dyDescent="0.25">
      <c r="B21" s="35" t="s">
        <v>42</v>
      </c>
      <c r="C21" s="30">
        <v>3871.06</v>
      </c>
      <c r="D21" s="30">
        <v>3867.85</v>
      </c>
      <c r="E21" s="31">
        <f t="shared" si="1"/>
        <v>99.917076976332069</v>
      </c>
    </row>
    <row r="22" spans="2:5" ht="94.5" x14ac:dyDescent="0.25">
      <c r="B22" s="7" t="s">
        <v>43</v>
      </c>
      <c r="C22" s="8">
        <v>1574.7</v>
      </c>
      <c r="D22" s="8">
        <v>1568.64</v>
      </c>
      <c r="E22" s="8">
        <f t="shared" si="1"/>
        <v>99.615164793293957</v>
      </c>
    </row>
    <row r="23" spans="2:5" ht="63" x14ac:dyDescent="0.25">
      <c r="B23" s="23" t="s">
        <v>14</v>
      </c>
      <c r="C23" s="47">
        <f>C27+C28+C29+C30+C31+C34+C36+C25+C32</f>
        <v>122178.78</v>
      </c>
      <c r="D23" s="47">
        <f>D27+D28+D29+D30+D31+D34+D36+D25+D32</f>
        <v>118984.23</v>
      </c>
      <c r="E23" s="47">
        <f>D23*100/C23</f>
        <v>97.385347930303453</v>
      </c>
    </row>
    <row r="24" spans="2:5" ht="21" customHeight="1" x14ac:dyDescent="0.25">
      <c r="B24" s="80" t="s">
        <v>33</v>
      </c>
      <c r="C24" s="81"/>
      <c r="D24" s="81"/>
      <c r="E24" s="82"/>
    </row>
    <row r="25" spans="2:5" ht="31.5" x14ac:dyDescent="0.25">
      <c r="B25" s="7" t="s">
        <v>34</v>
      </c>
      <c r="C25" s="48">
        <v>20000</v>
      </c>
      <c r="D25" s="48">
        <v>19026.560000000001</v>
      </c>
      <c r="E25" s="48">
        <f>D25*100/C25</f>
        <v>95.132800000000017</v>
      </c>
    </row>
    <row r="26" spans="2:5" ht="36.75" customHeight="1" x14ac:dyDescent="0.25">
      <c r="B26" s="80" t="s">
        <v>18</v>
      </c>
      <c r="C26" s="81"/>
      <c r="D26" s="81"/>
      <c r="E26" s="82"/>
    </row>
    <row r="27" spans="2:5" ht="126" x14ac:dyDescent="0.25">
      <c r="B27" s="37" t="s">
        <v>35</v>
      </c>
      <c r="C27" s="29">
        <v>1220</v>
      </c>
      <c r="D27" s="29">
        <v>1220</v>
      </c>
      <c r="E27" s="29">
        <f>D27*100/C27</f>
        <v>100</v>
      </c>
    </row>
    <row r="28" spans="2:5" ht="63" x14ac:dyDescent="0.25">
      <c r="B28" s="36" t="s">
        <v>36</v>
      </c>
      <c r="C28" s="29">
        <v>300</v>
      </c>
      <c r="D28" s="29">
        <v>300</v>
      </c>
      <c r="E28" s="29">
        <f>D28*100/C28</f>
        <v>100</v>
      </c>
    </row>
    <row r="29" spans="2:5" ht="158.25" customHeight="1" x14ac:dyDescent="0.25">
      <c r="B29" s="36" t="s">
        <v>44</v>
      </c>
      <c r="C29" s="29">
        <v>12000</v>
      </c>
      <c r="D29" s="29">
        <v>12000</v>
      </c>
      <c r="E29" s="29">
        <f>D29*100/C29</f>
        <v>100</v>
      </c>
    </row>
    <row r="30" spans="2:5" ht="94.5" x14ac:dyDescent="0.25">
      <c r="B30" s="7" t="s">
        <v>37</v>
      </c>
      <c r="C30" s="8">
        <v>20.239999999999998</v>
      </c>
      <c r="D30" s="8">
        <v>20.239999999999998</v>
      </c>
      <c r="E30" s="8">
        <f t="shared" ref="E30:E31" si="2">D30*100/C30</f>
        <v>100</v>
      </c>
    </row>
    <row r="31" spans="2:5" ht="31.5" x14ac:dyDescent="0.25">
      <c r="B31" s="7" t="s">
        <v>38</v>
      </c>
      <c r="C31" s="8">
        <v>620</v>
      </c>
      <c r="D31" s="32">
        <v>605.91</v>
      </c>
      <c r="E31" s="8">
        <f t="shared" si="2"/>
        <v>97.727419354838716</v>
      </c>
    </row>
    <row r="32" spans="2:5" ht="141.75" x14ac:dyDescent="0.25">
      <c r="B32" s="7" t="s">
        <v>45</v>
      </c>
      <c r="C32" s="8">
        <v>1600</v>
      </c>
      <c r="D32" s="32">
        <v>0</v>
      </c>
      <c r="E32" s="8">
        <v>0</v>
      </c>
    </row>
    <row r="33" spans="2:5" ht="34.5" customHeight="1" x14ac:dyDescent="0.25">
      <c r="B33" s="80" t="s">
        <v>19</v>
      </c>
      <c r="C33" s="83"/>
      <c r="D33" s="83"/>
      <c r="E33" s="84"/>
    </row>
    <row r="34" spans="2:5" ht="31.5" x14ac:dyDescent="0.25">
      <c r="B34" s="62" t="s">
        <v>46</v>
      </c>
      <c r="C34" s="42">
        <v>86418.54</v>
      </c>
      <c r="D34" s="42">
        <v>85811.520000000004</v>
      </c>
      <c r="E34" s="41">
        <f>D34*100/C34</f>
        <v>99.29758128290527</v>
      </c>
    </row>
    <row r="35" spans="2:5" ht="36" customHeight="1" x14ac:dyDescent="0.25">
      <c r="B35" s="80" t="s">
        <v>29</v>
      </c>
      <c r="C35" s="81"/>
      <c r="D35" s="81"/>
      <c r="E35" s="82"/>
    </row>
    <row r="36" spans="2:5" ht="93" customHeight="1" x14ac:dyDescent="0.25">
      <c r="B36" s="69" t="s">
        <v>47</v>
      </c>
      <c r="C36" s="42">
        <v>0</v>
      </c>
      <c r="D36" s="42">
        <v>0</v>
      </c>
      <c r="E36" s="41">
        <v>0</v>
      </c>
    </row>
    <row r="37" spans="2:5" ht="111.75" customHeight="1" x14ac:dyDescent="0.25">
      <c r="B37" s="63" t="s">
        <v>15</v>
      </c>
      <c r="C37" s="48">
        <f>C39+C40+C41+C42</f>
        <v>2069.4</v>
      </c>
      <c r="D37" s="48">
        <f>D39+D40+D41+D42</f>
        <v>1604.9</v>
      </c>
      <c r="E37" s="48">
        <f>D37/C37*100</f>
        <v>77.553880351792799</v>
      </c>
    </row>
    <row r="38" spans="2:5" ht="48.75" customHeight="1" x14ac:dyDescent="0.25">
      <c r="B38" s="91" t="s">
        <v>26</v>
      </c>
      <c r="C38" s="88"/>
      <c r="D38" s="88"/>
      <c r="E38" s="89"/>
    </row>
    <row r="39" spans="2:5" ht="126.75" customHeight="1" x14ac:dyDescent="0.25">
      <c r="B39" s="64" t="s">
        <v>27</v>
      </c>
      <c r="C39" s="12">
        <v>90</v>
      </c>
      <c r="D39" s="8">
        <v>44.9</v>
      </c>
      <c r="E39" s="8">
        <f t="shared" ref="E39:E44" si="3">D39*100/C39</f>
        <v>49.888888888888886</v>
      </c>
    </row>
    <row r="40" spans="2:5" ht="78.75" x14ac:dyDescent="0.25">
      <c r="B40" s="7" t="s">
        <v>28</v>
      </c>
      <c r="C40" s="12">
        <v>300</v>
      </c>
      <c r="D40" s="8">
        <v>0</v>
      </c>
      <c r="E40" s="8">
        <f t="shared" si="3"/>
        <v>0</v>
      </c>
    </row>
    <row r="41" spans="2:5" ht="66.75" customHeight="1" x14ac:dyDescent="0.25">
      <c r="B41" s="65" t="s">
        <v>54</v>
      </c>
      <c r="C41" s="49">
        <v>1434.4</v>
      </c>
      <c r="D41" s="49">
        <v>1315</v>
      </c>
      <c r="E41" s="8">
        <f>D41*100/C41</f>
        <v>91.675962074735068</v>
      </c>
    </row>
    <row r="42" spans="2:5" ht="63" x14ac:dyDescent="0.25">
      <c r="B42" s="65" t="s">
        <v>55</v>
      </c>
      <c r="C42" s="12">
        <v>245</v>
      </c>
      <c r="D42" s="8">
        <v>245</v>
      </c>
      <c r="E42" s="8">
        <f t="shared" ref="E42" si="4">D42*100/C42</f>
        <v>100</v>
      </c>
    </row>
    <row r="43" spans="2:5" ht="63" x14ac:dyDescent="0.25">
      <c r="B43" s="66" t="s">
        <v>17</v>
      </c>
      <c r="C43" s="9">
        <v>13927.22</v>
      </c>
      <c r="D43" s="10">
        <v>13927.22</v>
      </c>
      <c r="E43" s="10">
        <f t="shared" si="3"/>
        <v>100</v>
      </c>
    </row>
    <row r="44" spans="2:5" ht="78.75" x14ac:dyDescent="0.25">
      <c r="B44" s="66" t="s">
        <v>50</v>
      </c>
      <c r="C44" s="9">
        <v>297</v>
      </c>
      <c r="D44" s="10">
        <v>297</v>
      </c>
      <c r="E44" s="10">
        <f t="shared" si="3"/>
        <v>100</v>
      </c>
    </row>
    <row r="45" spans="2:5" ht="63" x14ac:dyDescent="0.25">
      <c r="B45" s="67" t="s">
        <v>51</v>
      </c>
      <c r="C45" s="9">
        <v>81.8</v>
      </c>
      <c r="D45" s="10">
        <v>81.8</v>
      </c>
      <c r="E45" s="10">
        <f>D45*100/C45</f>
        <v>100</v>
      </c>
    </row>
    <row r="46" spans="2:5" ht="47.25" x14ac:dyDescent="0.25">
      <c r="B46" s="67" t="s">
        <v>52</v>
      </c>
      <c r="C46" s="9">
        <v>2335</v>
      </c>
      <c r="D46" s="10">
        <v>2335</v>
      </c>
      <c r="E46" s="10">
        <f>D46/C46*100</f>
        <v>100</v>
      </c>
    </row>
    <row r="47" spans="2:5" ht="31.5" x14ac:dyDescent="0.25">
      <c r="B47" s="66" t="s">
        <v>11</v>
      </c>
      <c r="C47" s="10">
        <f>C49</f>
        <v>27838.5</v>
      </c>
      <c r="D47" s="10">
        <f>D49</f>
        <v>27067</v>
      </c>
      <c r="E47" s="10">
        <f>D47*100/C47</f>
        <v>97.228658153276939</v>
      </c>
    </row>
    <row r="48" spans="2:5" ht="15.75" x14ac:dyDescent="0.25">
      <c r="B48" s="92" t="s">
        <v>5</v>
      </c>
      <c r="C48" s="78"/>
      <c r="D48" s="78"/>
      <c r="E48" s="79"/>
    </row>
    <row r="49" spans="2:5" ht="94.5" x14ac:dyDescent="0.25">
      <c r="B49" s="7" t="s">
        <v>56</v>
      </c>
      <c r="C49" s="8">
        <v>27838.5</v>
      </c>
      <c r="D49" s="8">
        <v>27067</v>
      </c>
      <c r="E49" s="8">
        <f>D49*100/C49</f>
        <v>97.228658153276939</v>
      </c>
    </row>
    <row r="50" spans="2:5" ht="18.75" x14ac:dyDescent="0.3">
      <c r="B50" s="68" t="s">
        <v>12</v>
      </c>
      <c r="C50" s="33">
        <f>C47+C45+C43+C37+C23+C8+C46+C44</f>
        <v>429875.46</v>
      </c>
      <c r="D50" s="33">
        <f>D47+D45+D43+D37+D23+D8+D46+D44</f>
        <v>425393.56</v>
      </c>
      <c r="E50" s="33">
        <f>D50*100/C50</f>
        <v>98.957395707119446</v>
      </c>
    </row>
    <row r="51" spans="2:5" ht="15.75" customHeight="1" x14ac:dyDescent="0.25">
      <c r="B51" s="61"/>
      <c r="C51" s="61"/>
      <c r="D51" s="61"/>
      <c r="E51" s="61"/>
    </row>
  </sheetData>
  <mergeCells count="10">
    <mergeCell ref="B1:E1"/>
    <mergeCell ref="B35:E35"/>
    <mergeCell ref="B38:E38"/>
    <mergeCell ref="B48:E48"/>
    <mergeCell ref="B2:E2"/>
    <mergeCell ref="B9:E9"/>
    <mergeCell ref="B18:E18"/>
    <mergeCell ref="B24:E24"/>
    <mergeCell ref="B26:E26"/>
    <mergeCell ref="B33:E33"/>
  </mergeCells>
  <pageMargins left="0.23622047244094491" right="0.23622047244094491" top="0.74803149606299213" bottom="0.35433070866141736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2025-01-17T11:10:31Z</cp:lastPrinted>
  <dcterms:created xsi:type="dcterms:W3CDTF">2014-08-18T10:24:26Z</dcterms:created>
  <dcterms:modified xsi:type="dcterms:W3CDTF">2025-01-17T13:16:21Z</dcterms:modified>
</cp:coreProperties>
</file>