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-417-vp-d20\Share2\Александра\Отчет Исполнеия бюджета (по кварталам)\2026\01. на 01.04\"/>
    </mc:Choice>
  </mc:AlternateContent>
  <xr:revisionPtr revIDLastSave="0" documentId="13_ncr:1_{43F0CC28-24EB-4D2E-86A3-C2659D0F28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а 3 месаца 2025" sheetId="4" r:id="rId1"/>
  </sheets>
  <definedNames>
    <definedName name="_xlnm._FilterDatabase" localSheetId="0" hidden="1">'за 3 месаца 2025'!$C$9:$F$51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4" l="1"/>
  <c r="D29" i="4"/>
  <c r="E8" i="4"/>
  <c r="E6" i="4" s="1"/>
  <c r="D8" i="4"/>
  <c r="D6" i="4" s="1"/>
  <c r="F22" i="4"/>
  <c r="F38" i="4"/>
  <c r="F11" i="4" l="1"/>
  <c r="F12" i="4"/>
  <c r="F13" i="4"/>
  <c r="F15" i="4"/>
  <c r="F16" i="4"/>
  <c r="F37" i="4" l="1"/>
  <c r="F23" i="4" l="1"/>
  <c r="F28" i="4" l="1"/>
  <c r="F8" i="4" l="1"/>
  <c r="F29" i="4"/>
  <c r="F50" i="4"/>
  <c r="E48" i="4"/>
  <c r="E51" i="4" s="1"/>
  <c r="D48" i="4"/>
  <c r="D51" i="4" s="1"/>
  <c r="F47" i="4"/>
  <c r="F46" i="4"/>
  <c r="F45" i="4"/>
  <c r="F44" i="4"/>
  <c r="F33" i="4"/>
  <c r="F35" i="4"/>
  <c r="F39" i="4"/>
  <c r="F36" i="4"/>
  <c r="F31" i="4"/>
  <c r="F26" i="4"/>
  <c r="F25" i="4"/>
  <c r="F27" i="4"/>
  <c r="F20" i="4"/>
  <c r="F18" i="4"/>
  <c r="F19" i="4"/>
  <c r="F21" i="4"/>
  <c r="F10" i="4"/>
  <c r="F6" i="4" l="1"/>
  <c r="F48" i="4"/>
  <c r="F51" i="4" l="1"/>
</calcChain>
</file>

<file path=xl/sharedStrings.xml><?xml version="1.0" encoding="utf-8"?>
<sst xmlns="http://schemas.openxmlformats.org/spreadsheetml/2006/main" count="83" uniqueCount="82">
  <si>
    <t>Наименование показателя</t>
  </si>
  <si>
    <t>Бюджетные ассигнования</t>
  </si>
  <si>
    <t>Кассовый расход</t>
  </si>
  <si>
    <t>% исполнения</t>
  </si>
  <si>
    <t>I. Финансирование из областного бюджета - всего</t>
  </si>
  <si>
    <t>в том числе:</t>
  </si>
  <si>
    <t>2</t>
  </si>
  <si>
    <t>3</t>
  </si>
  <si>
    <t>4</t>
  </si>
  <si>
    <t>(тыс. руб.)</t>
  </si>
  <si>
    <t>II. Финансирование из федерального бюджета - всего</t>
  </si>
  <si>
    <t>Всего</t>
  </si>
  <si>
    <t>1. Областная государственная программа
"Развитие информационного пространства и гражданского
общества в Смоленской области" - всего</t>
  </si>
  <si>
    <t>Министерство Смоленской области по внутренней политике</t>
  </si>
  <si>
    <t>1.1. Субвенции на осуществление полномочий по первичному воинскому учету органами местного самоуправления поселений, муниципальных и городских округов</t>
  </si>
  <si>
    <t>817.1204.2540198700.244.226</t>
  </si>
  <si>
    <t>817.1204.2540122920.244.346</t>
  </si>
  <si>
    <t>817.1204.2540122930.244.226</t>
  </si>
  <si>
    <t>817.1204.2540122960.244.226</t>
  </si>
  <si>
    <t>817.1204.2540171210.350.296</t>
  </si>
  <si>
    <t>817.0113.2540162440.633.246</t>
  </si>
  <si>
    <t>817.0113.2540261020.633.246</t>
  </si>
  <si>
    <t>817.0113.2540222910.244.226</t>
  </si>
  <si>
    <t>817.0113.2540200150.111.221(111.266,112.212, 112.226,119.213,244.225,244.226,244.310,244.346</t>
  </si>
  <si>
    <t>817.0113.25402222940.113.226(244.221,244.226,244.349)</t>
  </si>
  <si>
    <t>817.0503.1330181360.521.251</t>
  </si>
  <si>
    <t>817.0113.1340171060.360.296</t>
  </si>
  <si>
    <t>817.1402.1340180570.512.251</t>
  </si>
  <si>
    <t>817.0113.1340161710.633.246</t>
  </si>
  <si>
    <t>817.0705.1340121700.244.226</t>
  </si>
  <si>
    <t>817.0113.1340120140.244.225(224.310)</t>
  </si>
  <si>
    <t>817.0113.2540323180.244.226</t>
  </si>
  <si>
    <t>817.0113.2540320050.244.226</t>
  </si>
  <si>
    <t>817.0113.2540323050.244.346</t>
  </si>
  <si>
    <t>817.0113.2540321710.244.226(244.349)</t>
  </si>
  <si>
    <t>817.0113.8900129990.633.246.F0039(24В,F0063,F0112,F0030)</t>
  </si>
  <si>
    <t>817.0113.0740120050.244.226</t>
  </si>
  <si>
    <t>817.0909.0140620100.244.226</t>
  </si>
  <si>
    <t>817.1202.250198703.631.246</t>
  </si>
  <si>
    <t>817.0113.1340300140.121.211(121.266,122.212,122.214,122.226,129.213,244.221,244.226,244.346,244.349,851.291,2901)        817.0705.1340300140.244.226</t>
  </si>
  <si>
    <t>817.0113.1340223030.244.226</t>
  </si>
  <si>
    <t>рез</t>
  </si>
  <si>
    <t>1.1. Издание информационного бюллетеня</t>
  </si>
  <si>
    <t>1.2.  Проведение социологических исследований</t>
  </si>
  <si>
    <t>1.3. Проведение семинаров по повышению квалификации сотрудников редакций областных средств массовой информации</t>
  </si>
  <si>
    <t>1.4. Субсидии автономной некоммерческой организации "Центр информирования граждан по вопросам социально-экономического развития Смоленской области" на финансовое обеспечение затрат, связанных с осуществлением деятельности по оказанию консультационных и информационных услуг</t>
  </si>
  <si>
    <t>1.5. Выплата лауреатам литературной премии имени М.В. Исаковского</t>
  </si>
  <si>
    <t>1.7. Субсидии автономным некоммерческим организациям на возмещение затрат, связанных с изданием периодических печатных изданий</t>
  </si>
  <si>
    <t>3. Расходы за счет средств резервного фонда Администрации Смоленской области</t>
  </si>
  <si>
    <t xml:space="preserve"> 4. Расходы на проведение областных смотров-конкурсов, фестивалей, семинаров, а также другие аналогичные мероприятия</t>
  </si>
  <si>
    <t>5. Проведение социологических исследований в рамках мониторинга наркоситуации в Смоленской области</t>
  </si>
  <si>
    <t xml:space="preserve">2.1. Обеспечение деятельности областных государственных учреждений
</t>
  </si>
  <si>
    <t>2.2. Организация и проведение мероприятий для социально ориентированных некоммерческих организаций</t>
  </si>
  <si>
    <t>2.3. Обеспечение деятельности Общественной палаты Смоленской области</t>
  </si>
  <si>
    <t>2.4. Субсидии социально ориентированным некоммерческим организациям на финансовое обеспечение затрат на реализацию социальных программ, направленных на развитие гражданского общества</t>
  </si>
  <si>
    <t>2.5. Субсидии Ассоциации ветеранов боевых действий специальной военной операции Смоленской области на финансовое обеспечение затрат, связанных с обучением и переподготовкой участников специальной военной операции</t>
  </si>
  <si>
    <t>3.1. Проведение областных смотров-конкурсов, фестивалей, семинаров, а также других аналогичных мероприятий</t>
  </si>
  <si>
    <t>3.2. Мероприятия, направленные на содействие развитию казачьего движения</t>
  </si>
  <si>
    <t>3.3. Разработка и издание брошюр для иностранных граждан</t>
  </si>
  <si>
    <t>3.4. Проведение социологических исследований в сфере межнациональных отношений</t>
  </si>
  <si>
    <t>1.1. Субсидии муниципальным образованиям Смоленской области на поддержку инициативных проектов</t>
  </si>
  <si>
    <t>Исполнение бюджета за  3 месяца 2026 года</t>
  </si>
  <si>
    <t>2.6. Изготовление сувенирной продукции</t>
  </si>
  <si>
    <t>2.2. Организация дополнительного профессионального образования работников органов местного самоуправления</t>
  </si>
  <si>
    <t>2.4. Выплата победителям и призерам областных ежегодных конкурсов</t>
  </si>
  <si>
    <t>2.5. Иная дотация победителям регионального этапа Всероссийского конкурса «Лучшая муниципальная практика»</t>
  </si>
  <si>
    <t>2.6. Иная дотация в целях поощрения достижения наилучших результатов развития налогового потенциала</t>
  </si>
  <si>
    <t>2.1. Финансовое обеспечение расходов, связанных с осуществлением закупок товаров, работ, услуг</t>
  </si>
  <si>
    <t xml:space="preserve">2.3. Субсидия некоммерческой организации Ассоциация "Совет муниципальных образований Смоленской области" на развитие кадрового потенциала органов местного самоуправления муниципальных образований
</t>
  </si>
  <si>
    <t>2.7.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</si>
  <si>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3.1. Выполнение комплекса работ по подготовке землеустроительной документации по описанию местоположения границ муниципальных образований Смоленской области</t>
  </si>
  <si>
    <t>3.2. Выполнение комплекса работ по подготовке землеустроительной документации по описанию местоположения границ между Смоленской областью и субъектами Российской Федерации, граничащими со Смоленской областью</t>
  </si>
  <si>
    <t>1. Ведомственный проект "Поддержка инициативных проектов граждан"</t>
  </si>
  <si>
    <t>2. Комплекс процессных мероприятий «Развитие местного самоуправления»</t>
  </si>
  <si>
    <t>3. Комплекс процессных мероприятий "Описание местоположения границ муниципальных образований Смоленской области, границ между Смоленской областью и субъектами Российской Федерации"</t>
  </si>
  <si>
    <t>4. Комплекс процессных мероприятий «Обеспечение деятельности органов исполнительной власти»</t>
  </si>
  <si>
    <t>4.1. Обеспечение деятельности государственных органов</t>
  </si>
  <si>
    <t>1. Комплекс процессных мероприятий "Обеспечение информационной открытости органов государственной власти"</t>
  </si>
  <si>
    <t>2. Комплекс процессных мероприятий "Создание условий для развития гражданского общества"</t>
  </si>
  <si>
    <t>3. Комплекс процессных мероприятий "Укрепление единства российской нации и этнокультурное развитие народов России"</t>
  </si>
  <si>
    <t>1.6.Информационное сопровождение деятельности органов государственной власти</t>
  </si>
  <si>
    <t>2. Областная государственная программа "Местное самоуправление в Смоленской области"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</si>
</sst>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2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" fontId="8" fillId="0" borderId="11">
      <alignment horizontal="center" vertical="top" wrapText="1"/>
    </xf>
  </cellStyleXfs>
  <cellXfs count="66">
    <xf numFmtId="0" fontId="0" fillId="0" borderId="0" xfId="0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4" fontId="1" fillId="2" borderId="3" xfId="0" applyNumberFormat="1" applyFont="1" applyFill="1" applyBorder="1"/>
    <xf numFmtId="4" fontId="1" fillId="2" borderId="1" xfId="1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left" wrapText="1"/>
    </xf>
    <xf numFmtId="4" fontId="7" fillId="2" borderId="5" xfId="0" applyNumberFormat="1" applyFont="1" applyFill="1" applyBorder="1"/>
    <xf numFmtId="4" fontId="7" fillId="2" borderId="6" xfId="0" applyNumberFormat="1" applyFont="1" applyFill="1" applyBorder="1"/>
    <xf numFmtId="4" fontId="1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2" fontId="1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0" fillId="0" borderId="12" xfId="0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/>
    <xf numFmtId="0" fontId="10" fillId="2" borderId="2" xfId="0" applyFont="1" applyFill="1" applyBorder="1" applyAlignment="1">
      <alignment wrapText="1"/>
    </xf>
    <xf numFmtId="4" fontId="10" fillId="2" borderId="2" xfId="0" applyNumberFormat="1" applyFont="1" applyFill="1" applyBorder="1"/>
    <xf numFmtId="4" fontId="10" fillId="2" borderId="7" xfId="0" applyNumberFormat="1" applyFont="1" applyFill="1" applyBorder="1"/>
    <xf numFmtId="0" fontId="10" fillId="2" borderId="7" xfId="0" applyFont="1" applyFill="1" applyBorder="1" applyAlignment="1">
      <alignment wrapText="1"/>
    </xf>
    <xf numFmtId="4" fontId="11" fillId="2" borderId="7" xfId="0" applyNumberFormat="1" applyFont="1" applyFill="1" applyBorder="1"/>
    <xf numFmtId="0" fontId="10" fillId="2" borderId="4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wrapText="1"/>
    </xf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3">
    <cellStyle name="xl33" xfId="2" xr:uid="{E51CAF09-C534-424F-B396-9C4FC6F60113}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2C30-E0DF-43D8-A01F-6E5275B6D3D5}">
  <sheetPr>
    <pageSetUpPr fitToPage="1"/>
  </sheetPr>
  <dimension ref="A1:H51"/>
  <sheetViews>
    <sheetView tabSelected="1" topLeftCell="C40" zoomScale="80" zoomScaleNormal="80" workbookViewId="0">
      <selection activeCell="G21" sqref="G21"/>
    </sheetView>
  </sheetViews>
  <sheetFormatPr defaultRowHeight="15" x14ac:dyDescent="0.25"/>
  <cols>
    <col min="1" max="1" width="44" hidden="1" customWidth="1"/>
    <col min="2" max="2" width="5.28515625" hidden="1" customWidth="1"/>
    <col min="3" max="3" width="35.7109375" customWidth="1"/>
    <col min="4" max="4" width="18.28515625" customWidth="1"/>
    <col min="5" max="5" width="17" customWidth="1"/>
    <col min="6" max="6" width="14.140625" customWidth="1"/>
    <col min="7" max="7" width="21.5703125" customWidth="1"/>
    <col min="8" max="8" width="13.140625" customWidth="1"/>
  </cols>
  <sheetData>
    <row r="1" spans="1:8" ht="18.75" x14ac:dyDescent="0.3">
      <c r="C1" s="55" t="s">
        <v>61</v>
      </c>
      <c r="D1" s="55"/>
      <c r="E1" s="55"/>
      <c r="F1" s="55"/>
    </row>
    <row r="2" spans="1:8" ht="18.75" x14ac:dyDescent="0.3">
      <c r="C2" s="56" t="s">
        <v>13</v>
      </c>
      <c r="D2" s="56"/>
      <c r="E2" s="56"/>
      <c r="F2" s="56"/>
    </row>
    <row r="3" spans="1:8" ht="15.75" x14ac:dyDescent="0.25">
      <c r="C3" s="20"/>
      <c r="D3" s="21"/>
      <c r="E3" s="21"/>
      <c r="F3" s="22" t="s">
        <v>9</v>
      </c>
    </row>
    <row r="4" spans="1:8" ht="31.5" x14ac:dyDescent="0.25">
      <c r="C4" s="3" t="s">
        <v>0</v>
      </c>
      <c r="D4" s="4" t="s">
        <v>1</v>
      </c>
      <c r="E4" s="4" t="s">
        <v>2</v>
      </c>
      <c r="F4" s="4" t="s">
        <v>3</v>
      </c>
    </row>
    <row r="5" spans="1:8" x14ac:dyDescent="0.25">
      <c r="C5" s="5">
        <v>1</v>
      </c>
      <c r="D5" s="6" t="s">
        <v>6</v>
      </c>
      <c r="E5" s="6" t="s">
        <v>7</v>
      </c>
      <c r="F5" s="6" t="s">
        <v>8</v>
      </c>
    </row>
    <row r="6" spans="1:8" ht="33" x14ac:dyDescent="0.25">
      <c r="C6" s="42" t="s">
        <v>4</v>
      </c>
      <c r="D6" s="43">
        <f>D8+D29+D45+D46+D47</f>
        <v>495152.69</v>
      </c>
      <c r="E6" s="43">
        <f>E8+E29+E45+E46+E47</f>
        <v>139847.40000000002</v>
      </c>
      <c r="F6" s="44">
        <f>E6*100/D6</f>
        <v>28.243287944169307</v>
      </c>
    </row>
    <row r="7" spans="1:8" ht="15.75" x14ac:dyDescent="0.25">
      <c r="C7" s="7" t="s">
        <v>5</v>
      </c>
      <c r="D7" s="16"/>
      <c r="E7" s="16"/>
      <c r="F7" s="17"/>
    </row>
    <row r="8" spans="1:8" ht="99" x14ac:dyDescent="0.25">
      <c r="C8" s="45" t="s">
        <v>12</v>
      </c>
      <c r="D8" s="46">
        <f>SUM(D10:D16,D18:D23,D25:D28)</f>
        <v>313425.3</v>
      </c>
      <c r="E8" s="46">
        <f>SUM(E10:E16,E18:E23,E25:E28)</f>
        <v>84879.760000000009</v>
      </c>
      <c r="F8" s="46">
        <f>E8*100/D8</f>
        <v>27.081336446036744</v>
      </c>
    </row>
    <row r="9" spans="1:8" ht="36" customHeight="1" x14ac:dyDescent="0.25">
      <c r="C9" s="57" t="s">
        <v>77</v>
      </c>
      <c r="D9" s="58"/>
      <c r="E9" s="58"/>
      <c r="F9" s="59"/>
    </row>
    <row r="10" spans="1:8" ht="32.25" customHeight="1" x14ac:dyDescent="0.25">
      <c r="A10" t="s">
        <v>16</v>
      </c>
      <c r="B10">
        <v>2</v>
      </c>
      <c r="C10" s="1" t="s">
        <v>42</v>
      </c>
      <c r="D10" s="2">
        <v>404</v>
      </c>
      <c r="E10" s="2">
        <v>0</v>
      </c>
      <c r="F10" s="8">
        <f>E10*100/D10</f>
        <v>0</v>
      </c>
      <c r="H10" s="31"/>
    </row>
    <row r="11" spans="1:8" ht="33" customHeight="1" x14ac:dyDescent="0.25">
      <c r="A11" t="s">
        <v>17</v>
      </c>
      <c r="B11">
        <v>3</v>
      </c>
      <c r="C11" s="14" t="s">
        <v>43</v>
      </c>
      <c r="D11" s="13">
        <v>532</v>
      </c>
      <c r="E11" s="13">
        <v>0</v>
      </c>
      <c r="F11" s="8">
        <f t="shared" ref="F11:F16" si="0">E11*100/D11</f>
        <v>0</v>
      </c>
    </row>
    <row r="12" spans="1:8" ht="63" x14ac:dyDescent="0.25">
      <c r="A12" t="s">
        <v>18</v>
      </c>
      <c r="B12">
        <v>4</v>
      </c>
      <c r="C12" s="11" t="s">
        <v>44</v>
      </c>
      <c r="D12" s="8">
        <v>59</v>
      </c>
      <c r="E12" s="8">
        <v>0</v>
      </c>
      <c r="F12" s="8">
        <f t="shared" si="0"/>
        <v>0</v>
      </c>
    </row>
    <row r="13" spans="1:8" ht="173.25" x14ac:dyDescent="0.25">
      <c r="A13" t="s">
        <v>20</v>
      </c>
      <c r="B13">
        <v>7</v>
      </c>
      <c r="C13" s="1" t="s">
        <v>45</v>
      </c>
      <c r="D13" s="18">
        <v>133830.1</v>
      </c>
      <c r="E13" s="18">
        <v>55000</v>
      </c>
      <c r="F13" s="8">
        <f t="shared" si="0"/>
        <v>41.096883287093114</v>
      </c>
    </row>
    <row r="14" spans="1:8" ht="47.25" x14ac:dyDescent="0.25">
      <c r="A14" t="s">
        <v>19</v>
      </c>
      <c r="B14">
        <v>5</v>
      </c>
      <c r="C14" s="1" t="s">
        <v>46</v>
      </c>
      <c r="D14" s="2">
        <v>0</v>
      </c>
      <c r="E14" s="2">
        <v>0</v>
      </c>
      <c r="F14" s="8">
        <v>0</v>
      </c>
    </row>
    <row r="15" spans="1:8" ht="47.25" x14ac:dyDescent="0.25">
      <c r="A15" t="s">
        <v>15</v>
      </c>
      <c r="B15">
        <v>1</v>
      </c>
      <c r="C15" s="15" t="s">
        <v>80</v>
      </c>
      <c r="D15" s="8">
        <v>72126.100000000006</v>
      </c>
      <c r="E15" s="8">
        <v>8347.25</v>
      </c>
      <c r="F15" s="8">
        <f t="shared" si="0"/>
        <v>11.573133719970995</v>
      </c>
      <c r="H15" s="31"/>
    </row>
    <row r="16" spans="1:8" ht="78.75" x14ac:dyDescent="0.25">
      <c r="A16" t="s">
        <v>38</v>
      </c>
      <c r="B16">
        <v>8</v>
      </c>
      <c r="C16" s="1" t="s">
        <v>47</v>
      </c>
      <c r="D16" s="18">
        <v>71166.899999999994</v>
      </c>
      <c r="E16" s="18">
        <v>14045.62</v>
      </c>
      <c r="F16" s="8">
        <f t="shared" si="0"/>
        <v>19.736169483285067</v>
      </c>
    </row>
    <row r="17" spans="1:7" ht="33" customHeight="1" x14ac:dyDescent="0.25">
      <c r="C17" s="60" t="s">
        <v>78</v>
      </c>
      <c r="D17" s="61"/>
      <c r="E17" s="61"/>
      <c r="F17" s="62"/>
    </row>
    <row r="18" spans="1:7" ht="48.75" customHeight="1" x14ac:dyDescent="0.25">
      <c r="A18" s="33" t="s">
        <v>23</v>
      </c>
      <c r="B18" s="33">
        <v>11</v>
      </c>
      <c r="C18" s="40" t="s">
        <v>51</v>
      </c>
      <c r="D18" s="2">
        <v>4768.8</v>
      </c>
      <c r="E18" s="2">
        <v>965.21</v>
      </c>
      <c r="F18" s="2">
        <f>E18*100/D18</f>
        <v>20.240102331823518</v>
      </c>
      <c r="G18" s="37"/>
    </row>
    <row r="19" spans="1:7" ht="63" x14ac:dyDescent="0.25">
      <c r="A19" t="s">
        <v>22</v>
      </c>
      <c r="B19">
        <v>10</v>
      </c>
      <c r="C19" s="1" t="s">
        <v>52</v>
      </c>
      <c r="D19" s="2">
        <v>257</v>
      </c>
      <c r="E19" s="2">
        <v>0</v>
      </c>
      <c r="F19" s="2">
        <f>E19/D19*100</f>
        <v>0</v>
      </c>
    </row>
    <row r="20" spans="1:7" ht="47.25" x14ac:dyDescent="0.25">
      <c r="A20" s="33" t="s">
        <v>24</v>
      </c>
      <c r="B20" s="33">
        <v>12</v>
      </c>
      <c r="C20" s="1" t="s">
        <v>53</v>
      </c>
      <c r="D20" s="2">
        <v>1414.7</v>
      </c>
      <c r="E20" s="2">
        <v>163.32</v>
      </c>
      <c r="F20" s="2">
        <f>E20*100/D20</f>
        <v>11.544497066515868</v>
      </c>
      <c r="G20" s="37"/>
    </row>
    <row r="21" spans="1:7" ht="110.25" x14ac:dyDescent="0.25">
      <c r="A21" t="s">
        <v>21</v>
      </c>
      <c r="B21">
        <v>9</v>
      </c>
      <c r="C21" s="7" t="s">
        <v>54</v>
      </c>
      <c r="D21" s="2">
        <v>12000</v>
      </c>
      <c r="E21" s="2">
        <v>0</v>
      </c>
      <c r="F21" s="2">
        <f>E21*100/D21</f>
        <v>0</v>
      </c>
    </row>
    <row r="22" spans="1:7" ht="126" x14ac:dyDescent="0.25">
      <c r="C22" s="7" t="s">
        <v>55</v>
      </c>
      <c r="D22" s="2">
        <v>13210</v>
      </c>
      <c r="E22" s="2">
        <v>6058.36</v>
      </c>
      <c r="F22" s="2">
        <f>E22*100/D22</f>
        <v>45.861922785768357</v>
      </c>
    </row>
    <row r="23" spans="1:7" ht="31.5" x14ac:dyDescent="0.25">
      <c r="C23" s="1" t="s">
        <v>62</v>
      </c>
      <c r="D23" s="2">
        <v>180</v>
      </c>
      <c r="E23" s="2">
        <v>0</v>
      </c>
      <c r="F23" s="2">
        <f>E23*100/D23</f>
        <v>0</v>
      </c>
    </row>
    <row r="24" spans="1:7" ht="35.25" customHeight="1" x14ac:dyDescent="0.25">
      <c r="B24" s="36"/>
      <c r="C24" s="63" t="s">
        <v>79</v>
      </c>
      <c r="D24" s="64"/>
      <c r="E24" s="64"/>
      <c r="F24" s="65"/>
    </row>
    <row r="25" spans="1:7" ht="63" x14ac:dyDescent="0.25">
      <c r="A25" t="s">
        <v>32</v>
      </c>
      <c r="B25" s="35">
        <v>33</v>
      </c>
      <c r="C25" s="28" t="s">
        <v>56</v>
      </c>
      <c r="D25" s="29">
        <v>2341.6999999999998</v>
      </c>
      <c r="E25" s="29">
        <v>0</v>
      </c>
      <c r="F25" s="26">
        <f>E25*100/D25</f>
        <v>0</v>
      </c>
    </row>
    <row r="26" spans="1:7" ht="47.25" x14ac:dyDescent="0.25">
      <c r="A26" t="s">
        <v>34</v>
      </c>
      <c r="B26" s="35">
        <v>34</v>
      </c>
      <c r="C26" s="28" t="s">
        <v>57</v>
      </c>
      <c r="D26" s="25">
        <v>745</v>
      </c>
      <c r="E26" s="26">
        <v>0</v>
      </c>
      <c r="F26" s="26">
        <f t="shared" ref="F26" si="1">E26*100/D26</f>
        <v>0</v>
      </c>
    </row>
    <row r="27" spans="1:7" ht="31.5" x14ac:dyDescent="0.25">
      <c r="A27" t="s">
        <v>33</v>
      </c>
      <c r="B27" s="35">
        <v>32</v>
      </c>
      <c r="C27" s="27" t="s">
        <v>58</v>
      </c>
      <c r="D27" s="25">
        <v>300</v>
      </c>
      <c r="E27" s="26">
        <v>300</v>
      </c>
      <c r="F27" s="26">
        <f>E27*100/D27</f>
        <v>100</v>
      </c>
    </row>
    <row r="28" spans="1:7" ht="50.25" customHeight="1" x14ac:dyDescent="0.25">
      <c r="A28" t="s">
        <v>31</v>
      </c>
      <c r="B28" s="36">
        <v>31</v>
      </c>
      <c r="C28" s="24" t="s">
        <v>59</v>
      </c>
      <c r="D28" s="25">
        <v>90</v>
      </c>
      <c r="E28" s="26">
        <v>0</v>
      </c>
      <c r="F28" s="26">
        <f>E28*100/D28</f>
        <v>0</v>
      </c>
    </row>
    <row r="29" spans="1:7" ht="69" customHeight="1" x14ac:dyDescent="0.25">
      <c r="A29" s="33"/>
      <c r="B29" s="33"/>
      <c r="C29" s="47" t="s">
        <v>81</v>
      </c>
      <c r="D29" s="48">
        <f>SUM(D31,D33:D39,D41:D42,D44)</f>
        <v>171498.59000000003</v>
      </c>
      <c r="E29" s="48">
        <f>SUM(E31,E33:E39,E41:E42,E44)</f>
        <v>45117.64</v>
      </c>
      <c r="F29" s="49">
        <f t="shared" ref="F29" si="2">E29*100/D29</f>
        <v>26.307878099755801</v>
      </c>
      <c r="G29" s="34"/>
    </row>
    <row r="30" spans="1:7" ht="21" customHeight="1" x14ac:dyDescent="0.25">
      <c r="A30" s="33"/>
      <c r="B30" s="33"/>
      <c r="C30" s="57" t="s">
        <v>72</v>
      </c>
      <c r="D30" s="58"/>
      <c r="E30" s="58"/>
      <c r="F30" s="59"/>
      <c r="G30" s="34"/>
    </row>
    <row r="31" spans="1:7" ht="63" x14ac:dyDescent="0.25">
      <c r="A31" s="33" t="s">
        <v>25</v>
      </c>
      <c r="B31" s="35">
        <v>13</v>
      </c>
      <c r="C31" s="1" t="s">
        <v>60</v>
      </c>
      <c r="D31" s="41">
        <v>37000</v>
      </c>
      <c r="E31" s="41">
        <v>24322.86</v>
      </c>
      <c r="F31" s="41">
        <f>E31*100/D31</f>
        <v>65.737459459459458</v>
      </c>
      <c r="G31" s="34"/>
    </row>
    <row r="32" spans="1:7" ht="30.75" customHeight="1" x14ac:dyDescent="0.25">
      <c r="A32" s="33"/>
      <c r="B32" s="35"/>
      <c r="C32" s="57" t="s">
        <v>73</v>
      </c>
      <c r="D32" s="58"/>
      <c r="E32" s="58"/>
      <c r="F32" s="59"/>
      <c r="G32" s="34"/>
    </row>
    <row r="33" spans="1:7" ht="63" x14ac:dyDescent="0.25">
      <c r="A33" s="33" t="s">
        <v>30</v>
      </c>
      <c r="B33" s="35">
        <v>18</v>
      </c>
      <c r="C33" s="1" t="s">
        <v>67</v>
      </c>
      <c r="D33" s="2">
        <v>521.9</v>
      </c>
      <c r="E33" s="9">
        <v>0</v>
      </c>
      <c r="F33" s="2">
        <f>E33*100/D33</f>
        <v>0</v>
      </c>
      <c r="G33" s="34"/>
    </row>
    <row r="34" spans="1:7" ht="65.25" customHeight="1" x14ac:dyDescent="0.25">
      <c r="A34" s="33" t="s">
        <v>29</v>
      </c>
      <c r="B34" s="35">
        <v>17</v>
      </c>
      <c r="C34" s="1" t="s">
        <v>63</v>
      </c>
      <c r="D34" s="2">
        <v>0</v>
      </c>
      <c r="E34" s="2">
        <v>0</v>
      </c>
      <c r="F34" s="2">
        <v>0</v>
      </c>
      <c r="G34" s="34"/>
    </row>
    <row r="35" spans="1:7" ht="114.75" customHeight="1" x14ac:dyDescent="0.25">
      <c r="A35" s="33" t="s">
        <v>28</v>
      </c>
      <c r="B35" s="35">
        <v>16</v>
      </c>
      <c r="C35" s="11" t="s">
        <v>68</v>
      </c>
      <c r="D35" s="8">
        <v>5198</v>
      </c>
      <c r="E35" s="8">
        <v>5000</v>
      </c>
      <c r="F35" s="8">
        <f>E35*100/D35</f>
        <v>96.19084263178145</v>
      </c>
      <c r="G35" s="34"/>
    </row>
    <row r="36" spans="1:7" ht="47.25" x14ac:dyDescent="0.25">
      <c r="A36" s="33" t="s">
        <v>26</v>
      </c>
      <c r="B36" s="35">
        <v>14</v>
      </c>
      <c r="C36" s="12" t="s">
        <v>64</v>
      </c>
      <c r="D36" s="8">
        <v>1220</v>
      </c>
      <c r="E36" s="8">
        <v>0</v>
      </c>
      <c r="F36" s="8">
        <f>E36*100/D36</f>
        <v>0</v>
      </c>
      <c r="G36" s="34"/>
    </row>
    <row r="37" spans="1:7" ht="81.75" customHeight="1" x14ac:dyDescent="0.25">
      <c r="A37" s="33"/>
      <c r="B37" s="35"/>
      <c r="C37" s="12" t="s">
        <v>65</v>
      </c>
      <c r="D37" s="8">
        <v>300</v>
      </c>
      <c r="E37" s="8">
        <v>0</v>
      </c>
      <c r="F37" s="8">
        <f>E37*100/D37</f>
        <v>0</v>
      </c>
      <c r="G37" s="34"/>
    </row>
    <row r="38" spans="1:7" ht="67.5" customHeight="1" x14ac:dyDescent="0.25">
      <c r="A38" s="33"/>
      <c r="B38" s="35"/>
      <c r="C38" s="12" t="s">
        <v>66</v>
      </c>
      <c r="D38" s="8">
        <v>3000</v>
      </c>
      <c r="E38" s="8">
        <v>0</v>
      </c>
      <c r="F38" s="8">
        <f>E38*100/D38</f>
        <v>0</v>
      </c>
      <c r="G38" s="34"/>
    </row>
    <row r="39" spans="1:7" ht="114" customHeight="1" x14ac:dyDescent="0.25">
      <c r="A39" s="33" t="s">
        <v>27</v>
      </c>
      <c r="B39" s="35">
        <v>15</v>
      </c>
      <c r="C39" s="11" t="s">
        <v>69</v>
      </c>
      <c r="D39" s="8">
        <v>15618.79</v>
      </c>
      <c r="E39" s="8">
        <v>0</v>
      </c>
      <c r="F39" s="8">
        <f>E39*100/D39</f>
        <v>0</v>
      </c>
      <c r="G39" s="34"/>
    </row>
    <row r="40" spans="1:7" ht="48.75" customHeight="1" x14ac:dyDescent="0.25">
      <c r="A40" s="33"/>
      <c r="B40" s="35"/>
      <c r="C40" s="57" t="s">
        <v>74</v>
      </c>
      <c r="D40" s="58"/>
      <c r="E40" s="58"/>
      <c r="F40" s="59"/>
      <c r="G40" s="34"/>
    </row>
    <row r="41" spans="1:7" ht="97.5" customHeight="1" x14ac:dyDescent="0.25">
      <c r="A41" s="33" t="s">
        <v>40</v>
      </c>
      <c r="B41" s="35">
        <v>20</v>
      </c>
      <c r="C41" s="30" t="s">
        <v>70</v>
      </c>
      <c r="D41" s="25">
        <v>7923.3</v>
      </c>
      <c r="E41" s="25">
        <v>0</v>
      </c>
      <c r="F41" s="32">
        <v>0</v>
      </c>
      <c r="G41" s="34"/>
    </row>
    <row r="42" spans="1:7" ht="143.25" customHeight="1" x14ac:dyDescent="0.25">
      <c r="A42" s="33"/>
      <c r="B42" s="35"/>
      <c r="C42" s="24" t="s">
        <v>71</v>
      </c>
      <c r="D42" s="25">
        <v>2500</v>
      </c>
      <c r="E42" s="25">
        <v>0</v>
      </c>
      <c r="F42" s="32">
        <v>0</v>
      </c>
      <c r="G42" s="34"/>
    </row>
    <row r="43" spans="1:7" ht="30.75" customHeight="1" x14ac:dyDescent="0.25">
      <c r="A43" s="33"/>
      <c r="B43" s="35"/>
      <c r="C43" s="57" t="s">
        <v>75</v>
      </c>
      <c r="D43" s="58"/>
      <c r="E43" s="58"/>
      <c r="F43" s="59"/>
      <c r="G43" s="34"/>
    </row>
    <row r="44" spans="1:7" ht="60" x14ac:dyDescent="0.25">
      <c r="A44" s="33" t="s">
        <v>39</v>
      </c>
      <c r="B44" s="35">
        <v>19</v>
      </c>
      <c r="C44" s="23" t="s">
        <v>76</v>
      </c>
      <c r="D44" s="38">
        <v>98216.6</v>
      </c>
      <c r="E44" s="38">
        <v>15794.78</v>
      </c>
      <c r="F44" s="39">
        <f>E44*100/D44</f>
        <v>16.081578877704988</v>
      </c>
      <c r="G44" s="34"/>
    </row>
    <row r="45" spans="1:7" ht="66" x14ac:dyDescent="0.25">
      <c r="A45" s="33" t="s">
        <v>35</v>
      </c>
      <c r="B45" s="35" t="s">
        <v>41</v>
      </c>
      <c r="C45" s="50" t="s">
        <v>48</v>
      </c>
      <c r="D45" s="48">
        <v>9850</v>
      </c>
      <c r="E45" s="49">
        <v>9850</v>
      </c>
      <c r="F45" s="49">
        <f>E45*100/D45</f>
        <v>100</v>
      </c>
    </row>
    <row r="46" spans="1:7" ht="82.5" x14ac:dyDescent="0.25">
      <c r="A46" t="s">
        <v>36</v>
      </c>
      <c r="B46" s="35">
        <v>35</v>
      </c>
      <c r="C46" s="50" t="s">
        <v>49</v>
      </c>
      <c r="D46" s="48">
        <v>297</v>
      </c>
      <c r="E46" s="49">
        <v>0</v>
      </c>
      <c r="F46" s="49">
        <f t="shared" ref="F46" si="3">E46*100/D46</f>
        <v>0</v>
      </c>
    </row>
    <row r="47" spans="1:7" ht="82.5" x14ac:dyDescent="0.25">
      <c r="A47" t="s">
        <v>37</v>
      </c>
      <c r="B47" s="35">
        <v>36</v>
      </c>
      <c r="C47" s="51" t="s">
        <v>50</v>
      </c>
      <c r="D47" s="48">
        <v>81.8</v>
      </c>
      <c r="E47" s="49">
        <v>0</v>
      </c>
      <c r="F47" s="49">
        <f>E47*100/D47</f>
        <v>0</v>
      </c>
    </row>
    <row r="48" spans="1:7" ht="35.25" customHeight="1" x14ac:dyDescent="0.25">
      <c r="B48" s="36"/>
      <c r="C48" s="50" t="s">
        <v>10</v>
      </c>
      <c r="D48" s="49">
        <f>D50</f>
        <v>28359</v>
      </c>
      <c r="E48" s="49">
        <f>E50</f>
        <v>4376.68</v>
      </c>
      <c r="F48" s="49">
        <f>E48*100/D48</f>
        <v>15.433125286505167</v>
      </c>
    </row>
    <row r="49" spans="2:6" ht="15.75" x14ac:dyDescent="0.25">
      <c r="B49" s="36"/>
      <c r="C49" s="52" t="s">
        <v>5</v>
      </c>
      <c r="D49" s="53"/>
      <c r="E49" s="53"/>
      <c r="F49" s="54"/>
    </row>
    <row r="50" spans="2:6" ht="94.5" x14ac:dyDescent="0.25">
      <c r="B50" s="36"/>
      <c r="C50" s="1" t="s">
        <v>14</v>
      </c>
      <c r="D50" s="2">
        <v>28359</v>
      </c>
      <c r="E50" s="2">
        <v>4376.68</v>
      </c>
      <c r="F50" s="2">
        <f>E50*100/D50</f>
        <v>15.433125286505167</v>
      </c>
    </row>
    <row r="51" spans="2:6" ht="18.75" x14ac:dyDescent="0.3">
      <c r="B51" s="36"/>
      <c r="C51" s="19" t="s">
        <v>11</v>
      </c>
      <c r="D51" s="10">
        <f>D6+D48</f>
        <v>523511.69</v>
      </c>
      <c r="E51" s="10">
        <f>E6+E48</f>
        <v>144224.08000000002</v>
      </c>
      <c r="F51" s="10">
        <f>E51*100/D51</f>
        <v>27.54935233633465</v>
      </c>
    </row>
  </sheetData>
  <mergeCells count="10">
    <mergeCell ref="C49:F49"/>
    <mergeCell ref="C1:F1"/>
    <mergeCell ref="C2:F2"/>
    <mergeCell ref="C9:F9"/>
    <mergeCell ref="C17:F17"/>
    <mergeCell ref="C24:F24"/>
    <mergeCell ref="C30:F30"/>
    <mergeCell ref="C32:F32"/>
    <mergeCell ref="C43:F43"/>
    <mergeCell ref="C40:F40"/>
  </mergeCells>
  <pageMargins left="0.23622047244094491" right="0.23622047244094491" top="0.74803149606299213" bottom="0.35433070866141736" header="0.31496062992125984" footer="0.31496062992125984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3 месаца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Осипенкова Елена Александровна</cp:lastModifiedBy>
  <cp:lastPrinted>2026-04-23T07:16:46Z</cp:lastPrinted>
  <dcterms:created xsi:type="dcterms:W3CDTF">2014-08-18T10:24:26Z</dcterms:created>
  <dcterms:modified xsi:type="dcterms:W3CDTF">2026-04-27T09:31:33Z</dcterms:modified>
</cp:coreProperties>
</file>